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588" activeTab="0"/>
  </bookViews>
  <sheets>
    <sheet name="DKB" sheetId="1" r:id="rId1"/>
  </sheet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'DKB'!$A$1:$Z$64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<sst xmlns="http://schemas.openxmlformats.org/spreadsheetml/2006/main" count="223" uniqueCount="80">
  <si>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</si>
  <si>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</si>
  <si>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</si>
  <si>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</si>
  <si>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</si>
  <si>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</si>
  <si>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</si>
  <si>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</si>
  <si>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</si>
  <si>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</si>
  <si>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</si>
  <si>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</si>
  <si>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</si>
  <si>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</si>
  <si>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</si>
  <si>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</si>
  <si>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</si>
  <si>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</si>
  <si>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</si>
  <si>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</si>
  <si>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</si>
  <si>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</si>
  <si>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</si>
  <si>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</si>
  <si>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</si>
  <si>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</si>
  <si>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</si>
  <si>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</si>
  <si>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</si>
  <si>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</si>
  <si>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</si>
  <si>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</si>
  <si>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</si>
  <si>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</si>
  <si>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</si>
  <si>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</si>
  <si>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</si>
  <si>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</si>
  <si>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</si>
  <si>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</si>
  <si>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</si>
  <si>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</si>
  <si>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</si>
  <si>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</si>
  <si>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</si>
  <si>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</si>
  <si>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</si>
  <si>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</si>
  <si>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</si>
  <si>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</si>
  <si>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</si>
  <si>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</si>
  <si>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</si>
  <si>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x</t>
  </si>
  <si>
    <t>Sachsen</t>
  </si>
  <si>
    <t>Hagenwerder</t>
  </si>
  <si>
    <t>Sportzentrum</t>
  </si>
  <si>
    <t>Spiel Nr.</t>
  </si>
  <si>
    <t/>
  </si>
  <si>
    <t xml:space="preserve">Spielleiter: Ralf Sawilla
okv-pokalwart@gmx.de       </t>
  </si>
  <si>
    <t>10.09.2023</t>
  </si>
  <si>
    <t>Post SV Görlitz</t>
  </si>
  <si>
    <t>SV Koweg Görlitz 2</t>
  </si>
  <si>
    <t>Knopf, Uwe</t>
  </si>
  <si>
    <t>12.66</t>
  </si>
  <si>
    <t>Hilbig, Horst</t>
  </si>
  <si>
    <t>06.44</t>
  </si>
  <si>
    <t>Plettau, Mike</t>
  </si>
  <si>
    <t>01.71</t>
  </si>
  <si>
    <t>Grygas, Jens</t>
  </si>
  <si>
    <t>05.77</t>
  </si>
  <si>
    <t>Köhler, Andre</t>
  </si>
  <si>
    <t>09.77</t>
  </si>
  <si>
    <t>Schünemann, Ilona</t>
  </si>
  <si>
    <t>04.55</t>
  </si>
  <si>
    <t>Neumann, Steffen</t>
  </si>
  <si>
    <t>01.67</t>
  </si>
  <si>
    <t>08.65</t>
  </si>
  <si>
    <t>Knopf, Violetta (A)</t>
  </si>
  <si>
    <t>Spieler A ab 91.Kugel für Hilbig Horst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</si>
</sst>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</numFmts>
  <fonts count="49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" fillId="0" borderId="18" xfId="0" applyNumberFormat="1" applyFont="1" applyFill="1" applyBorder="1" applyAlignment="1">
      <alignment vertical="center"/>
    </xf>
    <xf numFmtId="14" fontId="1" fillId="0" borderId="16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right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4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" fillId="0" borderId="26" xfId="0" applyNumberFormat="1" applyFont="1" applyFill="1" applyBorder="1" applyAlignment="1">
      <alignment horizontal="right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166" fontId="6" fillId="0" borderId="3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" fillId="0" borderId="36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horizontal="right" vertical="center"/>
    </xf>
    <xf numFmtId="166" fontId="2" fillId="0" borderId="38" xfId="0" applyNumberFormat="1" applyFont="1" applyFill="1" applyBorder="1" applyAlignment="1">
      <alignment vertical="center"/>
    </xf>
    <xf numFmtId="166" fontId="2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9" fillId="0" borderId="3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 vertical="center"/>
    </xf>
    <xf numFmtId="166" fontId="11" fillId="0" borderId="3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/>
    </xf>
    <xf numFmtId="0" fontId="1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0" fillId="0" borderId="31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right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/>
      <protection locked="0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top" wrapText="1"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33" borderId="31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22" fontId="1" fillId="0" borderId="18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 applyProtection="1">
      <alignment horizontal="left" vertical="top"/>
      <protection locked="0"/>
    </xf>
    <xf numFmtId="0" fontId="1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7" fillId="0" borderId="16" xfId="0" applyNumberFormat="1" applyFont="1" applyFill="1" applyBorder="1" applyAlignment="1">
      <alignment horizontal="center"/>
    </xf>
    <xf numFmtId="0" fontId="13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14" fontId="6" fillId="0" borderId="18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</xdr:col>
      <xdr:colOff>38100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tabSelected="1" view="pageLayout" workbookViewId="0" topLeftCell="A7">
      <selection activeCell="L64" sqref="L64:P64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00390625" style="1" customWidth="1"/>
    <col min="6" max="6" width="4.57421875" style="1" customWidth="1"/>
    <col min="7" max="7" width="3.851562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8515625" style="1" customWidth="1"/>
    <col min="20" max="20" width="3.8515625" style="1" customWidth="1"/>
    <col min="21" max="21" width="4.00390625" style="1" customWidth="1"/>
    <col min="22" max="22" width="3.28125" style="1" customWidth="1"/>
    <col min="23" max="23" width="0.5625" style="1" customWidth="1"/>
    <col min="24" max="25" width="3.7109375" style="1" customWidth="1"/>
    <col min="26" max="26" width="3.28125" style="1" customWidth="1"/>
    <col min="27" max="16384" width="11.421875" style="1" customWidth="1"/>
  </cols>
  <sheetData>
    <row r="1" spans="11:18" ht="33" customHeight="1">
      <c r="K1" s="123" t="s">
        <v>59</v>
      </c>
      <c r="L1" s="123"/>
      <c r="M1" s="123"/>
      <c r="N1" s="123"/>
      <c r="O1" s="123"/>
      <c r="R1" s="2" t="s">
        <v>0</v>
      </c>
    </row>
    <row r="2" spans="5:26" ht="12.75">
      <c r="E2" s="3" t="s">
        <v>1</v>
      </c>
      <c r="F2" s="4"/>
      <c r="G2" s="4"/>
      <c r="H2" s="4"/>
      <c r="I2" s="5"/>
      <c r="J2" s="6"/>
      <c r="N2" s="124" t="s">
        <v>2</v>
      </c>
      <c r="O2" s="124"/>
      <c r="P2" s="125" t="s">
        <v>54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2.75" customHeight="1">
      <c r="A3" s="3" t="s">
        <v>3</v>
      </c>
      <c r="B3" s="4"/>
      <c r="C3" s="7" t="s">
        <v>53</v>
      </c>
      <c r="E3" s="8" t="s">
        <v>4</v>
      </c>
      <c r="F3" s="9"/>
      <c r="G3" s="10"/>
      <c r="H3" s="10"/>
      <c r="I3" s="10"/>
      <c r="J3" s="11"/>
      <c r="K3" s="12"/>
      <c r="L3" s="12"/>
      <c r="M3" s="13"/>
      <c r="N3" s="14" t="s">
        <v>5</v>
      </c>
      <c r="O3" s="14"/>
      <c r="P3" s="119" t="s">
        <v>55</v>
      </c>
      <c r="Q3" s="119"/>
      <c r="R3" s="119"/>
      <c r="S3" s="10"/>
      <c r="T3" s="10"/>
      <c r="U3" s="15" t="s">
        <v>6</v>
      </c>
      <c r="V3" s="126" t="s">
        <v>60</v>
      </c>
      <c r="W3" s="126"/>
      <c r="X3" s="126"/>
      <c r="Y3" s="126"/>
      <c r="Z3" s="126"/>
    </row>
    <row r="4" spans="1:26" ht="12.75" customHeight="1">
      <c r="A4" s="16" t="s">
        <v>7</v>
      </c>
      <c r="B4" s="17"/>
      <c r="C4" s="18"/>
      <c r="E4" s="16" t="s">
        <v>8</v>
      </c>
      <c r="F4" s="19"/>
      <c r="G4" s="17"/>
      <c r="H4" s="17"/>
      <c r="I4" s="17"/>
      <c r="J4" s="20" t="s">
        <v>53</v>
      </c>
      <c r="K4" s="21"/>
      <c r="L4" s="13"/>
      <c r="M4" s="13"/>
      <c r="N4" s="118" t="s">
        <v>9</v>
      </c>
      <c r="O4" s="118"/>
      <c r="P4" s="119" t="s">
        <v>56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2.75" customHeight="1">
      <c r="A5" s="16" t="s">
        <v>10</v>
      </c>
      <c r="B5" s="17"/>
      <c r="C5" s="22"/>
      <c r="E5" s="16" t="s">
        <v>11</v>
      </c>
      <c r="F5" s="19"/>
      <c r="G5" s="17"/>
      <c r="H5" s="17"/>
      <c r="I5" s="17"/>
      <c r="J5" s="20"/>
      <c r="K5" s="21"/>
      <c r="L5" s="13"/>
      <c r="M5" s="13"/>
      <c r="N5" s="116" t="s">
        <v>12</v>
      </c>
      <c r="O5" s="116"/>
      <c r="P5" s="117">
        <v>0.525</v>
      </c>
      <c r="Q5" s="117"/>
      <c r="R5" s="117"/>
      <c r="S5" s="10"/>
      <c r="T5" s="10"/>
      <c r="U5" s="23" t="s">
        <v>13</v>
      </c>
      <c r="V5" s="117">
        <v>0.6048611111111112</v>
      </c>
      <c r="W5" s="117"/>
      <c r="X5" s="117"/>
      <c r="Y5" s="117"/>
      <c r="Z5" s="117"/>
    </row>
    <row r="6" spans="1:26" ht="12.75" customHeight="1">
      <c r="A6" s="24"/>
      <c r="B6" s="25"/>
      <c r="C6" s="26"/>
      <c r="E6" s="27" t="s">
        <v>14</v>
      </c>
      <c r="F6" s="28"/>
      <c r="G6" s="25"/>
      <c r="H6" s="25"/>
      <c r="I6" s="25"/>
      <c r="J6" s="29"/>
      <c r="K6" s="21"/>
      <c r="L6" s="13"/>
      <c r="M6" s="13"/>
      <c r="N6" s="118" t="s">
        <v>15</v>
      </c>
      <c r="O6" s="118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5" ht="12.75">
      <c r="A7" s="13"/>
      <c r="B7" s="13"/>
      <c r="C7" s="13"/>
      <c r="L7" s="121" t="s">
        <v>57</v>
      </c>
      <c r="M7" s="121"/>
      <c r="N7" s="121"/>
      <c r="O7" s="30"/>
      <c r="P7" s="30"/>
      <c r="U7" s="31"/>
      <c r="V7" s="31"/>
      <c r="W7" s="31"/>
      <c r="X7" s="32" t="s">
        <v>16</v>
      </c>
      <c r="Y7" s="33">
        <v>1</v>
      </c>
    </row>
    <row r="8" spans="1:26" ht="12.75" customHeight="1">
      <c r="A8" s="34"/>
      <c r="B8" s="10"/>
      <c r="C8" s="35" t="s">
        <v>17</v>
      </c>
      <c r="D8" s="120" t="s">
        <v>61</v>
      </c>
      <c r="E8" s="120"/>
      <c r="F8" s="120"/>
      <c r="G8" s="120"/>
      <c r="H8" s="120"/>
      <c r="I8" s="120"/>
      <c r="J8" s="120"/>
      <c r="K8" s="120"/>
      <c r="L8" s="122">
        <v>1304</v>
      </c>
      <c r="M8" s="122"/>
      <c r="N8" s="122"/>
      <c r="O8" s="34"/>
      <c r="P8" s="36"/>
      <c r="Q8" s="35" t="s">
        <v>18</v>
      </c>
      <c r="R8" s="120" t="s">
        <v>62</v>
      </c>
      <c r="S8" s="120"/>
      <c r="T8" s="120"/>
      <c r="U8" s="120"/>
      <c r="V8" s="120"/>
      <c r="W8" s="120"/>
      <c r="X8" s="120"/>
      <c r="Y8" s="120"/>
      <c r="Z8" s="37"/>
    </row>
    <row r="9" ht="4.5" customHeight="1"/>
    <row r="10" spans="1:26" ht="9" customHeight="1">
      <c r="A10" s="38" t="s">
        <v>19</v>
      </c>
      <c r="B10" s="112" t="s">
        <v>20</v>
      </c>
      <c r="C10" s="112"/>
      <c r="D10" s="112"/>
      <c r="E10" s="39" t="s">
        <v>21</v>
      </c>
      <c r="F10" s="39" t="s">
        <v>22</v>
      </c>
      <c r="G10" s="39" t="s">
        <v>23</v>
      </c>
      <c r="H10" s="112" t="s">
        <v>24</v>
      </c>
      <c r="I10" s="112"/>
      <c r="J10" s="40" t="s">
        <v>25</v>
      </c>
      <c r="K10" s="41" t="s">
        <v>26</v>
      </c>
      <c r="L10" s="42"/>
      <c r="M10" s="42"/>
      <c r="N10" s="42"/>
      <c r="O10" s="38" t="s">
        <v>19</v>
      </c>
      <c r="P10" s="112" t="s">
        <v>20</v>
      </c>
      <c r="Q10" s="112"/>
      <c r="R10" s="112"/>
      <c r="S10" s="39" t="s">
        <v>21</v>
      </c>
      <c r="T10" s="39" t="s">
        <v>22</v>
      </c>
      <c r="U10" s="39" t="s">
        <v>23</v>
      </c>
      <c r="V10" s="112" t="s">
        <v>24</v>
      </c>
      <c r="W10" s="112"/>
      <c r="X10" s="40" t="s">
        <v>25</v>
      </c>
      <c r="Y10" s="41" t="s">
        <v>26</v>
      </c>
      <c r="Z10" s="43"/>
    </row>
    <row r="11" spans="1:25" ht="12.75" customHeight="1">
      <c r="A11" s="86">
        <v>93197</v>
      </c>
      <c r="B11" s="113" t="s">
        <v>63</v>
      </c>
      <c r="C11" s="113"/>
      <c r="D11" s="113"/>
      <c r="E11" s="44">
        <v>3</v>
      </c>
      <c r="F11" s="44">
        <v>35</v>
      </c>
      <c r="G11" s="44">
        <v>91</v>
      </c>
      <c r="H11" s="107">
        <f>IF(B11="","",F11+G11)</f>
        <v>126</v>
      </c>
      <c r="I11" s="107"/>
      <c r="J11" s="45">
        <f>IF(B11="","",IF(H11="",0,IF(H11=V11,0.5,IF(H11&gt;V11,1,0))))</f>
        <v>1</v>
      </c>
      <c r="K11" s="110"/>
      <c r="L11" s="46"/>
      <c r="M11" s="46"/>
      <c r="N11" s="47"/>
      <c r="O11" s="86">
        <v>94592</v>
      </c>
      <c r="P11" s="111" t="s">
        <v>71</v>
      </c>
      <c r="Q11" s="111"/>
      <c r="R11" s="111"/>
      <c r="S11" s="44">
        <v>8</v>
      </c>
      <c r="T11" s="44">
        <v>18</v>
      </c>
      <c r="U11" s="44">
        <v>72</v>
      </c>
      <c r="V11" s="107">
        <f>IF(P11="","",T11+U11)</f>
        <v>90</v>
      </c>
      <c r="W11" s="107"/>
      <c r="X11" s="45">
        <f>IF(P11="","",IF(V11="",0,IF(V11=H11,0.5,IF(V11&gt;H11,1,0))))</f>
        <v>0</v>
      </c>
      <c r="Y11" s="110"/>
    </row>
    <row r="12" spans="1:25" ht="12.75" customHeight="1">
      <c r="A12" s="88" t="s">
        <v>64</v>
      </c>
      <c r="B12" s="113"/>
      <c r="C12" s="113"/>
      <c r="D12" s="113"/>
      <c r="E12" s="44">
        <v>6</v>
      </c>
      <c r="F12" s="44">
        <v>26</v>
      </c>
      <c r="G12" s="44">
        <v>74</v>
      </c>
      <c r="H12" s="107">
        <f>IF(B11="","",F12+G12)</f>
        <v>100</v>
      </c>
      <c r="I12" s="107"/>
      <c r="J12" s="45">
        <f>IF(B11="","",IF(H12="",0,IF(H12=V12,0.5,IF(H12&gt;V12,1,0))))</f>
        <v>0</v>
      </c>
      <c r="K12" s="110"/>
      <c r="L12" s="46"/>
      <c r="M12" s="46"/>
      <c r="N12" s="47"/>
      <c r="O12" s="88" t="s">
        <v>72</v>
      </c>
      <c r="P12" s="111"/>
      <c r="Q12" s="111"/>
      <c r="R12" s="111"/>
      <c r="S12" s="44">
        <v>6</v>
      </c>
      <c r="T12" s="44">
        <v>27</v>
      </c>
      <c r="U12" s="44">
        <v>76</v>
      </c>
      <c r="V12" s="107">
        <f>IF(P11="","",T12+U12)</f>
        <v>103</v>
      </c>
      <c r="W12" s="107"/>
      <c r="X12" s="45">
        <f>IF(P11="","",IF(V12="",0,IF(V12=H12,0.5,IF(V12&gt;H12,1,0))))</f>
        <v>1</v>
      </c>
      <c r="Y12" s="110"/>
    </row>
    <row r="13" spans="1:25" ht="9" customHeight="1">
      <c r="A13" s="48" t="s">
        <v>19</v>
      </c>
      <c r="B13" s="104" t="s">
        <v>27</v>
      </c>
      <c r="C13" s="104"/>
      <c r="D13" s="104"/>
      <c r="E13" s="44"/>
      <c r="F13" s="44"/>
      <c r="G13" s="44"/>
      <c r="H13" s="105"/>
      <c r="I13" s="105"/>
      <c r="J13" s="45"/>
      <c r="K13" s="110"/>
      <c r="L13" s="46"/>
      <c r="M13" s="46"/>
      <c r="N13" s="47"/>
      <c r="O13" s="48" t="s">
        <v>19</v>
      </c>
      <c r="P13" s="104" t="s">
        <v>27</v>
      </c>
      <c r="Q13" s="104"/>
      <c r="R13" s="104"/>
      <c r="S13" s="44"/>
      <c r="T13" s="44"/>
      <c r="U13" s="44"/>
      <c r="V13" s="105"/>
      <c r="W13" s="105"/>
      <c r="X13" s="45"/>
      <c r="Y13" s="110"/>
    </row>
    <row r="14" spans="1:25" ht="12.75" customHeight="1">
      <c r="A14" s="87"/>
      <c r="B14" s="106"/>
      <c r="C14" s="106"/>
      <c r="D14" s="106"/>
      <c r="E14" s="44">
        <v>3</v>
      </c>
      <c r="F14" s="44">
        <v>26</v>
      </c>
      <c r="G14" s="44">
        <v>73</v>
      </c>
      <c r="H14" s="107">
        <f>IF(B11="","",F14+G14)</f>
        <v>99</v>
      </c>
      <c r="I14" s="107"/>
      <c r="J14" s="45">
        <f>IF(B11="","",IF(H14="",0,IF(H14=V14,0.5,IF(H14&gt;V14,1,0))))</f>
        <v>0</v>
      </c>
      <c r="K14" s="110"/>
      <c r="L14" s="46"/>
      <c r="M14" s="46"/>
      <c r="N14" s="47"/>
      <c r="O14" s="86"/>
      <c r="P14" s="108"/>
      <c r="Q14" s="108"/>
      <c r="R14" s="108"/>
      <c r="S14" s="44">
        <v>3</v>
      </c>
      <c r="T14" s="44">
        <v>26</v>
      </c>
      <c r="U14" s="44">
        <v>76</v>
      </c>
      <c r="V14" s="107">
        <f>IF(P11="","",T14+U14)</f>
        <v>102</v>
      </c>
      <c r="W14" s="107"/>
      <c r="X14" s="45">
        <f>IF(P11="","",IF(V14="",0,IF(V14=H14,0.5,IF(V14&gt;H14,1,0))))</f>
        <v>1</v>
      </c>
      <c r="Y14" s="110"/>
    </row>
    <row r="15" spans="1:25" ht="12.75" customHeight="1">
      <c r="A15" s="89"/>
      <c r="B15" s="106"/>
      <c r="C15" s="106"/>
      <c r="D15" s="106"/>
      <c r="E15" s="44">
        <v>5</v>
      </c>
      <c r="F15" s="44">
        <v>36</v>
      </c>
      <c r="G15" s="44">
        <v>72</v>
      </c>
      <c r="H15" s="107">
        <f>IF(B11="","",F15+G15)</f>
        <v>108</v>
      </c>
      <c r="I15" s="107"/>
      <c r="J15" s="45">
        <f>IF(B11="","",IF(H15="",0,IF(H15=V15,0.5,IF(H15&gt;V15,1,0))))</f>
        <v>1</v>
      </c>
      <c r="K15" s="110"/>
      <c r="L15" s="46"/>
      <c r="M15" s="46"/>
      <c r="N15" s="47"/>
      <c r="O15" s="91"/>
      <c r="P15" s="108"/>
      <c r="Q15" s="108"/>
      <c r="R15" s="108"/>
      <c r="S15" s="44">
        <v>5</v>
      </c>
      <c r="T15" s="44">
        <v>27</v>
      </c>
      <c r="U15" s="44">
        <v>78</v>
      </c>
      <c r="V15" s="107">
        <f>IF(P11="","",T15+U15)</f>
        <v>105</v>
      </c>
      <c r="W15" s="107"/>
      <c r="X15" s="45">
        <f>IF(P11="","",IF(V15="",0,IF(V15=H15,0.5,IF(V15&gt;H15,1,0))))</f>
        <v>0</v>
      </c>
      <c r="Y15" s="110"/>
    </row>
    <row r="16" spans="1:25" ht="12.75" customHeight="1">
      <c r="A16" s="49"/>
      <c r="B16" s="47"/>
      <c r="C16" s="47"/>
      <c r="D16" s="47"/>
      <c r="E16" s="50">
        <f>IF(B11="","",SUM(E11:E15))</f>
        <v>17</v>
      </c>
      <c r="F16" s="50">
        <f>IF(B11="","",SUM(F11:F15))</f>
        <v>123</v>
      </c>
      <c r="G16" s="50">
        <f>IF(B11="","",SUM(G11:G15))</f>
        <v>310</v>
      </c>
      <c r="H16" s="100">
        <f>IF(B11="","",SUM(H11:H15))</f>
        <v>433</v>
      </c>
      <c r="I16" s="101"/>
      <c r="J16" s="50">
        <f>IF(B11="","",SUM(J11:J15))</f>
        <v>2</v>
      </c>
      <c r="K16" s="51"/>
      <c r="L16" s="47"/>
      <c r="M16" s="47"/>
      <c r="N16" s="47"/>
      <c r="O16" s="49"/>
      <c r="P16" s="52"/>
      <c r="Q16" s="52"/>
      <c r="R16" s="52"/>
      <c r="S16" s="50">
        <f>IF(P11="","",SUM(S11:S15))</f>
        <v>22</v>
      </c>
      <c r="T16" s="50">
        <f>IF(P11="","",SUM(T11:T15))</f>
        <v>98</v>
      </c>
      <c r="U16" s="50">
        <f>IF(P11="","",SUM(U11:U15))</f>
        <v>302</v>
      </c>
      <c r="V16" s="100">
        <f>IF(P11="","",SUM(V11:V15))</f>
        <v>400</v>
      </c>
      <c r="W16" s="101"/>
      <c r="X16" s="50">
        <f>IF(P11="","",SUM(X11:X15))</f>
        <v>2</v>
      </c>
      <c r="Y16" s="51"/>
    </row>
    <row r="17" spans="1:25" ht="9" customHeight="1">
      <c r="A17" s="38" t="s">
        <v>19</v>
      </c>
      <c r="B17" s="112" t="s">
        <v>20</v>
      </c>
      <c r="C17" s="112"/>
      <c r="D17" s="112"/>
      <c r="E17" s="39" t="s">
        <v>21</v>
      </c>
      <c r="F17" s="39" t="s">
        <v>22</v>
      </c>
      <c r="G17" s="39" t="s">
        <v>23</v>
      </c>
      <c r="H17" s="112" t="s">
        <v>24</v>
      </c>
      <c r="I17" s="112"/>
      <c r="J17" s="40" t="s">
        <v>25</v>
      </c>
      <c r="K17" s="41" t="s">
        <v>26</v>
      </c>
      <c r="L17" s="42"/>
      <c r="M17" s="42"/>
      <c r="N17" s="52"/>
      <c r="O17" s="38" t="s">
        <v>19</v>
      </c>
      <c r="P17" s="112" t="s">
        <v>20</v>
      </c>
      <c r="Q17" s="112"/>
      <c r="R17" s="112"/>
      <c r="S17" s="39" t="s">
        <v>21</v>
      </c>
      <c r="T17" s="39" t="s">
        <v>22</v>
      </c>
      <c r="U17" s="39" t="s">
        <v>23</v>
      </c>
      <c r="V17" s="112" t="s">
        <v>24</v>
      </c>
      <c r="W17" s="112"/>
      <c r="X17" s="40" t="s">
        <v>25</v>
      </c>
      <c r="Y17" s="41" t="s">
        <v>26</v>
      </c>
    </row>
    <row r="18" spans="1:25" ht="12.75" customHeight="1">
      <c r="A18" s="86">
        <v>93852</v>
      </c>
      <c r="B18" s="113" t="s">
        <v>65</v>
      </c>
      <c r="C18" s="113"/>
      <c r="D18" s="113"/>
      <c r="E18" s="44">
        <v>2</v>
      </c>
      <c r="F18" s="44">
        <v>35</v>
      </c>
      <c r="G18" s="44">
        <v>76</v>
      </c>
      <c r="H18" s="107">
        <f>IF(B18="","",F18+G18)</f>
        <v>111</v>
      </c>
      <c r="I18" s="107"/>
      <c r="J18" s="45">
        <f>IF(B18="","",IF(H18="",0,IF(H18=V18,0.5,IF(H18&gt;V18,1,0))))</f>
        <v>0</v>
      </c>
      <c r="K18" s="110"/>
      <c r="L18" s="46"/>
      <c r="M18" s="46"/>
      <c r="N18" s="52"/>
      <c r="O18" s="86">
        <v>94602</v>
      </c>
      <c r="P18" s="114" t="s">
        <v>73</v>
      </c>
      <c r="Q18" s="114"/>
      <c r="R18" s="114"/>
      <c r="S18" s="44">
        <v>3</v>
      </c>
      <c r="T18" s="44">
        <v>44</v>
      </c>
      <c r="U18" s="44">
        <v>90</v>
      </c>
      <c r="V18" s="107">
        <f>IF(P18="","",T18+U18)</f>
        <v>134</v>
      </c>
      <c r="W18" s="107"/>
      <c r="X18" s="45">
        <f>IF(P18="","",IF(V18="",0,IF(V18=H18,0.5,IF(V18&gt;H18,1,0))))</f>
        <v>1</v>
      </c>
      <c r="Y18" s="110"/>
    </row>
    <row r="19" spans="1:25" ht="12.75" customHeight="1">
      <c r="A19" s="90" t="s">
        <v>66</v>
      </c>
      <c r="B19" s="113"/>
      <c r="C19" s="113"/>
      <c r="D19" s="113"/>
      <c r="E19" s="44">
        <v>6</v>
      </c>
      <c r="F19" s="44">
        <v>32</v>
      </c>
      <c r="G19" s="44">
        <v>81</v>
      </c>
      <c r="H19" s="107">
        <f>IF(B18="","",F19+G19)</f>
        <v>113</v>
      </c>
      <c r="I19" s="107"/>
      <c r="J19" s="45">
        <f>IF(B18="","",IF(H19="",0,IF(H19=V19,0.5,IF(H19&gt;V19,1,0))))</f>
        <v>0</v>
      </c>
      <c r="K19" s="110"/>
      <c r="L19" s="46"/>
      <c r="M19" s="46"/>
      <c r="N19" s="52"/>
      <c r="O19" s="88" t="s">
        <v>74</v>
      </c>
      <c r="P19" s="114"/>
      <c r="Q19" s="114"/>
      <c r="R19" s="114"/>
      <c r="S19" s="44">
        <v>4</v>
      </c>
      <c r="T19" s="44">
        <v>35</v>
      </c>
      <c r="U19" s="44">
        <v>90</v>
      </c>
      <c r="V19" s="107">
        <f>IF(P18="","",T19+U19)</f>
        <v>125</v>
      </c>
      <c r="W19" s="107"/>
      <c r="X19" s="45">
        <f>IF(P18="","",IF(V19="",0,IF(V19=H19,0.5,IF(V19&gt;H19,1,0))))</f>
        <v>1</v>
      </c>
      <c r="Y19" s="110"/>
    </row>
    <row r="20" spans="1:25" ht="9" customHeight="1">
      <c r="A20" s="48" t="s">
        <v>19</v>
      </c>
      <c r="B20" s="104" t="s">
        <v>27</v>
      </c>
      <c r="C20" s="104"/>
      <c r="D20" s="104"/>
      <c r="E20" s="44"/>
      <c r="F20" s="44"/>
      <c r="G20" s="44"/>
      <c r="H20" s="105"/>
      <c r="I20" s="105"/>
      <c r="J20" s="45"/>
      <c r="K20" s="110"/>
      <c r="L20" s="46"/>
      <c r="M20" s="46"/>
      <c r="N20" s="52"/>
      <c r="O20" s="48" t="s">
        <v>19</v>
      </c>
      <c r="P20" s="104" t="s">
        <v>27</v>
      </c>
      <c r="Q20" s="104"/>
      <c r="R20" s="104"/>
      <c r="S20" s="44"/>
      <c r="T20" s="44"/>
      <c r="U20" s="44"/>
      <c r="V20" s="105"/>
      <c r="W20" s="105"/>
      <c r="X20" s="45"/>
      <c r="Y20" s="110"/>
    </row>
    <row r="21" spans="1:25" ht="12.75" customHeight="1">
      <c r="A21" s="87"/>
      <c r="B21" s="106"/>
      <c r="C21" s="106"/>
      <c r="D21" s="106"/>
      <c r="E21" s="44">
        <v>7</v>
      </c>
      <c r="F21" s="44">
        <v>17</v>
      </c>
      <c r="G21" s="44">
        <v>49</v>
      </c>
      <c r="H21" s="107">
        <f>IF(B18="","",F21+G21)</f>
        <v>66</v>
      </c>
      <c r="I21" s="107"/>
      <c r="J21" s="45">
        <f>IF(B18="","",IF(H21="",0,IF(H21=V21,0.5,IF(H21&gt;V21,1,0))))</f>
        <v>0</v>
      </c>
      <c r="K21" s="110"/>
      <c r="L21" s="46"/>
      <c r="M21" s="46"/>
      <c r="N21" s="52"/>
      <c r="O21" s="86"/>
      <c r="P21" s="115"/>
      <c r="Q21" s="115"/>
      <c r="R21" s="115"/>
      <c r="S21" s="44">
        <v>4</v>
      </c>
      <c r="T21" s="44">
        <v>31</v>
      </c>
      <c r="U21" s="44">
        <v>86</v>
      </c>
      <c r="V21" s="107">
        <f>IF(P18="","",T21+U21)</f>
        <v>117</v>
      </c>
      <c r="W21" s="107"/>
      <c r="X21" s="45">
        <f>IF(P18="","",IF(V21="",0,IF(V21=H21,0.5,IF(V21&gt;H21,1,0))))</f>
        <v>1</v>
      </c>
      <c r="Y21" s="110"/>
    </row>
    <row r="22" spans="1:25" ht="12.75" customHeight="1">
      <c r="A22" s="89"/>
      <c r="B22" s="106"/>
      <c r="C22" s="106"/>
      <c r="D22" s="106"/>
      <c r="E22" s="44"/>
      <c r="F22" s="44"/>
      <c r="G22" s="44"/>
      <c r="H22" s="107"/>
      <c r="I22" s="107"/>
      <c r="J22" s="45"/>
      <c r="K22" s="110"/>
      <c r="L22" s="46"/>
      <c r="M22" s="46"/>
      <c r="N22" s="52"/>
      <c r="O22" s="91"/>
      <c r="P22" s="115"/>
      <c r="Q22" s="115"/>
      <c r="R22" s="115"/>
      <c r="S22" s="44">
        <v>5</v>
      </c>
      <c r="T22" s="44">
        <v>26</v>
      </c>
      <c r="U22" s="44">
        <v>73</v>
      </c>
      <c r="V22" s="107">
        <f>IF(P18="","",T22+U22)</f>
        <v>99</v>
      </c>
      <c r="W22" s="107"/>
      <c r="X22" s="45">
        <f>IF(P18="","",IF(V22="",0,IF(V22=H22,0.5,IF(V22&gt;H22,1,0))))</f>
        <v>1</v>
      </c>
      <c r="Y22" s="110"/>
    </row>
    <row r="23" spans="1:25" ht="12.75" customHeight="1">
      <c r="A23" s="49"/>
      <c r="B23" s="52"/>
      <c r="C23" s="52"/>
      <c r="D23" s="52"/>
      <c r="E23" s="50">
        <f>IF(B18="","",SUM(E18:E22))</f>
        <v>15</v>
      </c>
      <c r="F23" s="50">
        <f>IF(B18="","",SUM(F18:F22))</f>
        <v>84</v>
      </c>
      <c r="G23" s="50">
        <f>IF(B18="","",SUM(G18:G22))</f>
        <v>206</v>
      </c>
      <c r="H23" s="100">
        <f>IF(B18="","",SUM(H18:H22))</f>
        <v>290</v>
      </c>
      <c r="I23" s="101"/>
      <c r="J23" s="50">
        <f>IF(B18="","",SUM(J18:J22))</f>
        <v>0</v>
      </c>
      <c r="K23" s="51"/>
      <c r="L23" s="47"/>
      <c r="M23" s="47"/>
      <c r="N23" s="52"/>
      <c r="O23" s="49"/>
      <c r="P23" s="52"/>
      <c r="Q23" s="52"/>
      <c r="R23" s="52"/>
      <c r="S23" s="50">
        <f>IF(P18="","",SUM(S18:S22))</f>
        <v>16</v>
      </c>
      <c r="T23" s="50">
        <f>IF(P18="","",SUM(T18:T22))</f>
        <v>136</v>
      </c>
      <c r="U23" s="50">
        <f>IF(P18="","",SUM(U18:U22))</f>
        <v>339</v>
      </c>
      <c r="V23" s="100">
        <f>IF(P18="","",SUM(V18:V22))</f>
        <v>475</v>
      </c>
      <c r="W23" s="101"/>
      <c r="X23" s="50">
        <f>IF(P18="","",SUM(X18:X22))</f>
        <v>4</v>
      </c>
      <c r="Y23" s="51"/>
    </row>
    <row r="24" spans="1:25" ht="9" customHeight="1">
      <c r="A24" s="38" t="s">
        <v>19</v>
      </c>
      <c r="B24" s="112" t="s">
        <v>20</v>
      </c>
      <c r="C24" s="112"/>
      <c r="D24" s="112"/>
      <c r="E24" s="39" t="s">
        <v>21</v>
      </c>
      <c r="F24" s="39" t="s">
        <v>22</v>
      </c>
      <c r="G24" s="39" t="s">
        <v>23</v>
      </c>
      <c r="H24" s="112" t="s">
        <v>24</v>
      </c>
      <c r="I24" s="112"/>
      <c r="J24" s="40" t="s">
        <v>25</v>
      </c>
      <c r="K24" s="41" t="s">
        <v>26</v>
      </c>
      <c r="L24" s="42"/>
      <c r="M24" s="42"/>
      <c r="N24" s="52"/>
      <c r="O24" s="38" t="s">
        <v>19</v>
      </c>
      <c r="P24" s="112" t="s">
        <v>20</v>
      </c>
      <c r="Q24" s="112"/>
      <c r="R24" s="112"/>
      <c r="S24" s="39" t="s">
        <v>21</v>
      </c>
      <c r="T24" s="39" t="s">
        <v>22</v>
      </c>
      <c r="U24" s="39" t="s">
        <v>23</v>
      </c>
      <c r="V24" s="112" t="s">
        <v>24</v>
      </c>
      <c r="W24" s="112"/>
      <c r="X24" s="40" t="s">
        <v>25</v>
      </c>
      <c r="Y24" s="41" t="s">
        <v>26</v>
      </c>
    </row>
    <row r="25" spans="1:25" ht="12.75" customHeight="1">
      <c r="A25" s="86">
        <v>93853</v>
      </c>
      <c r="B25" s="113" t="s">
        <v>67</v>
      </c>
      <c r="C25" s="113"/>
      <c r="D25" s="113"/>
      <c r="E25" s="44">
        <v>4</v>
      </c>
      <c r="F25" s="44">
        <v>60</v>
      </c>
      <c r="G25" s="44">
        <v>85</v>
      </c>
      <c r="H25" s="107">
        <f>IF(B25="","",F25+G25)</f>
        <v>145</v>
      </c>
      <c r="I25" s="107"/>
      <c r="J25" s="45">
        <f>IF(B25="","",IF(H25="",0,IF(H25=V25,0.5,IF(H25&gt;V25,1,0))))</f>
        <v>1</v>
      </c>
      <c r="K25" s="110"/>
      <c r="L25" s="46"/>
      <c r="M25" s="46"/>
      <c r="N25" s="52"/>
      <c r="O25" s="86">
        <v>94597</v>
      </c>
      <c r="P25" s="114" t="s">
        <v>75</v>
      </c>
      <c r="Q25" s="114"/>
      <c r="R25" s="114"/>
      <c r="S25" s="44">
        <v>2</v>
      </c>
      <c r="T25" s="44">
        <v>36</v>
      </c>
      <c r="U25" s="44">
        <v>87</v>
      </c>
      <c r="V25" s="107">
        <f>IF(P25="","",T25+U25)</f>
        <v>123</v>
      </c>
      <c r="W25" s="107"/>
      <c r="X25" s="45">
        <f>IF(P25="","",IF(V25="",0,IF(V25=H25,0.5,IF(V25&gt;H25,1,0))))</f>
        <v>0</v>
      </c>
      <c r="Y25" s="110"/>
    </row>
    <row r="26" spans="1:25" ht="12.75" customHeight="1">
      <c r="A26" s="90" t="s">
        <v>68</v>
      </c>
      <c r="B26" s="113"/>
      <c r="C26" s="113"/>
      <c r="D26" s="113"/>
      <c r="E26" s="44">
        <v>3</v>
      </c>
      <c r="F26" s="44">
        <v>44</v>
      </c>
      <c r="G26" s="44">
        <v>81</v>
      </c>
      <c r="H26" s="107">
        <f>IF(B25="","",F26+G26)</f>
        <v>125</v>
      </c>
      <c r="I26" s="107"/>
      <c r="J26" s="45">
        <f>IF(B25="","",IF(H26="",0,IF(H26=V26,0.5,IF(H26&gt;V26,1,0))))</f>
        <v>0</v>
      </c>
      <c r="K26" s="110"/>
      <c r="L26" s="46"/>
      <c r="M26" s="46"/>
      <c r="N26" s="52"/>
      <c r="O26" s="88" t="s">
        <v>76</v>
      </c>
      <c r="P26" s="114"/>
      <c r="Q26" s="114"/>
      <c r="R26" s="114"/>
      <c r="S26" s="44">
        <v>0</v>
      </c>
      <c r="T26" s="44">
        <v>51</v>
      </c>
      <c r="U26" s="44">
        <v>89</v>
      </c>
      <c r="V26" s="107">
        <f>IF(P25="","",T26+U26)</f>
        <v>140</v>
      </c>
      <c r="W26" s="107"/>
      <c r="X26" s="45">
        <f>IF(P25="","",IF(V26="",0,IF(V26=H26,0.5,IF(V26&gt;H26,1,0))))</f>
        <v>1</v>
      </c>
      <c r="Y26" s="110"/>
    </row>
    <row r="27" spans="1:25" ht="9" customHeight="1">
      <c r="A27" s="48" t="s">
        <v>19</v>
      </c>
      <c r="B27" s="104" t="s">
        <v>27</v>
      </c>
      <c r="C27" s="104"/>
      <c r="D27" s="104"/>
      <c r="E27" s="44"/>
      <c r="F27" s="44"/>
      <c r="G27" s="44"/>
      <c r="H27" s="107"/>
      <c r="I27" s="107"/>
      <c r="J27" s="45"/>
      <c r="K27" s="110"/>
      <c r="L27" s="46"/>
      <c r="M27" s="46"/>
      <c r="N27" s="52"/>
      <c r="O27" s="48" t="s">
        <v>19</v>
      </c>
      <c r="P27" s="104" t="s">
        <v>27</v>
      </c>
      <c r="Q27" s="104"/>
      <c r="R27" s="104"/>
      <c r="S27" s="44"/>
      <c r="T27" s="44"/>
      <c r="U27" s="44"/>
      <c r="V27" s="105"/>
      <c r="W27" s="105"/>
      <c r="X27" s="45"/>
      <c r="Y27" s="110"/>
    </row>
    <row r="28" spans="1:25" ht="12.75" customHeight="1">
      <c r="A28" s="87"/>
      <c r="B28" s="106"/>
      <c r="C28" s="106"/>
      <c r="D28" s="106"/>
      <c r="E28" s="44">
        <v>8</v>
      </c>
      <c r="F28" s="44">
        <v>16</v>
      </c>
      <c r="G28" s="44">
        <v>78</v>
      </c>
      <c r="H28" s="107">
        <f>IF(B25="","",F28+G28)</f>
        <v>94</v>
      </c>
      <c r="I28" s="107"/>
      <c r="J28" s="45">
        <f>IF(B25="","",IF(H28="",0,IF(H28=V28,0.5,IF(H28&gt;V28,1,0))))</f>
        <v>0</v>
      </c>
      <c r="K28" s="110"/>
      <c r="L28" s="46"/>
      <c r="M28" s="46"/>
      <c r="N28" s="52"/>
      <c r="O28" s="86"/>
      <c r="P28" s="115"/>
      <c r="Q28" s="115"/>
      <c r="R28" s="115"/>
      <c r="S28" s="44">
        <v>2</v>
      </c>
      <c r="T28" s="44">
        <v>45</v>
      </c>
      <c r="U28" s="44">
        <v>80</v>
      </c>
      <c r="V28" s="107">
        <f>IF(P25="","",T28+U28)</f>
        <v>125</v>
      </c>
      <c r="W28" s="107"/>
      <c r="X28" s="45">
        <f>IF(P25="","",IF(V28="",0,IF(V28=H28,0.5,IF(V28&gt;H28,1,0))))</f>
        <v>1</v>
      </c>
      <c r="Y28" s="110"/>
    </row>
    <row r="29" spans="1:25" ht="12.75" customHeight="1">
      <c r="A29" s="89"/>
      <c r="B29" s="106"/>
      <c r="C29" s="106"/>
      <c r="D29" s="106"/>
      <c r="E29" s="44">
        <v>3</v>
      </c>
      <c r="F29" s="44">
        <v>27</v>
      </c>
      <c r="G29" s="44">
        <v>83</v>
      </c>
      <c r="H29" s="107">
        <f>IF(B25="","",F29+G29)</f>
        <v>110</v>
      </c>
      <c r="I29" s="107"/>
      <c r="J29" s="45">
        <f>IF(B25="","",IF(H29="",0,IF(H29=V29,0.5,IF(H29&gt;V29,1,0))))</f>
        <v>0</v>
      </c>
      <c r="K29" s="110"/>
      <c r="L29" s="46"/>
      <c r="M29" s="46"/>
      <c r="N29" s="52"/>
      <c r="O29" s="91"/>
      <c r="P29" s="115"/>
      <c r="Q29" s="115"/>
      <c r="R29" s="115"/>
      <c r="S29" s="44">
        <v>0</v>
      </c>
      <c r="T29" s="44">
        <v>52</v>
      </c>
      <c r="U29" s="44">
        <v>89</v>
      </c>
      <c r="V29" s="107">
        <f>IF(P25="","",T29+U29)</f>
        <v>141</v>
      </c>
      <c r="W29" s="107"/>
      <c r="X29" s="45">
        <f>IF(P25="","",IF(V29="",0,IF(V29=H29,0.5,IF(V29&gt;H29,1,0))))</f>
        <v>1</v>
      </c>
      <c r="Y29" s="110"/>
    </row>
    <row r="30" spans="1:25" ht="12.75" customHeight="1">
      <c r="A30" s="49"/>
      <c r="B30" s="52"/>
      <c r="C30" s="52"/>
      <c r="D30" s="52"/>
      <c r="E30" s="50">
        <f>IF(B25="","",SUM(E25:E29))</f>
        <v>18</v>
      </c>
      <c r="F30" s="50">
        <f>IF(B25="","",SUM(F25:F29))</f>
        <v>147</v>
      </c>
      <c r="G30" s="50">
        <f>IF(B25="","",SUM(G25:G29))</f>
        <v>327</v>
      </c>
      <c r="H30" s="100">
        <f>IF(B25="","",SUM(H25:H29))</f>
        <v>474</v>
      </c>
      <c r="I30" s="101"/>
      <c r="J30" s="50">
        <f>IF(B25="","",SUM(J25:J29))</f>
        <v>1</v>
      </c>
      <c r="K30" s="51"/>
      <c r="L30" s="47"/>
      <c r="M30" s="47"/>
      <c r="N30" s="52"/>
      <c r="O30" s="49"/>
      <c r="P30" s="52"/>
      <c r="Q30" s="52"/>
      <c r="R30" s="52"/>
      <c r="S30" s="50">
        <f>IF(P25="","",SUM(S25:S29))</f>
        <v>4</v>
      </c>
      <c r="T30" s="50">
        <f>IF(P25="","",SUM(T25:T29))</f>
        <v>184</v>
      </c>
      <c r="U30" s="50">
        <f>IF(P25="","",SUM(U25:U29))</f>
        <v>345</v>
      </c>
      <c r="V30" s="100">
        <f>IF(P25="","",SUM(V25:V29))</f>
        <v>529</v>
      </c>
      <c r="W30" s="101"/>
      <c r="X30" s="50">
        <f>IF(P25="","",SUM(X25:X29))</f>
        <v>3</v>
      </c>
      <c r="Y30" s="51"/>
    </row>
    <row r="31" spans="1:25" ht="9" customHeight="1">
      <c r="A31" s="38" t="s">
        <v>19</v>
      </c>
      <c r="B31" s="112" t="s">
        <v>20</v>
      </c>
      <c r="C31" s="112"/>
      <c r="D31" s="112"/>
      <c r="E31" s="39" t="s">
        <v>21</v>
      </c>
      <c r="F31" s="39" t="s">
        <v>22</v>
      </c>
      <c r="G31" s="39" t="s">
        <v>23</v>
      </c>
      <c r="H31" s="112" t="s">
        <v>24</v>
      </c>
      <c r="I31" s="112"/>
      <c r="J31" s="40" t="s">
        <v>25</v>
      </c>
      <c r="K31" s="41" t="s">
        <v>26</v>
      </c>
      <c r="L31" s="42"/>
      <c r="M31" s="42"/>
      <c r="N31" s="52"/>
      <c r="O31" s="38" t="s">
        <v>19</v>
      </c>
      <c r="P31" s="112" t="s">
        <v>20</v>
      </c>
      <c r="Q31" s="112"/>
      <c r="R31" s="112"/>
      <c r="S31" s="39" t="s">
        <v>21</v>
      </c>
      <c r="T31" s="39" t="s">
        <v>22</v>
      </c>
      <c r="U31" s="39" t="s">
        <v>23</v>
      </c>
      <c r="V31" s="112" t="s">
        <v>24</v>
      </c>
      <c r="W31" s="112"/>
      <c r="X31" s="40" t="s">
        <v>25</v>
      </c>
      <c r="Y31" s="41" t="s">
        <v>26</v>
      </c>
    </row>
    <row r="32" spans="1:25" ht="12.75" customHeight="1">
      <c r="A32" s="87">
        <v>93860</v>
      </c>
      <c r="B32" s="113" t="s">
        <v>69</v>
      </c>
      <c r="C32" s="113"/>
      <c r="D32" s="113"/>
      <c r="E32" s="44">
        <v>3</v>
      </c>
      <c r="F32" s="44">
        <v>34</v>
      </c>
      <c r="G32" s="44">
        <v>76</v>
      </c>
      <c r="H32" s="107">
        <f>IF(B32="","",F32+G32)</f>
        <v>110</v>
      </c>
      <c r="I32" s="107"/>
      <c r="J32" s="45">
        <f>IF(B32="","",IF(H32="",0,IF(H32=V32,0.5,IF(H32&gt;V32,1,0))))</f>
        <v>0</v>
      </c>
      <c r="K32" s="110"/>
      <c r="L32" s="46"/>
      <c r="M32" s="46"/>
      <c r="N32" s="52"/>
      <c r="O32" s="86"/>
      <c r="P32" s="114"/>
      <c r="Q32" s="114"/>
      <c r="R32" s="114"/>
      <c r="S32" s="44">
        <v>0</v>
      </c>
      <c r="T32" s="44">
        <v>0</v>
      </c>
      <c r="U32" s="44">
        <v>0</v>
      </c>
      <c r="V32" s="107">
        <f>IF(P32="","",T32+U32)</f>
      </c>
      <c r="W32" s="107"/>
      <c r="X32" s="45">
        <f>IF(P32="","",IF(V32="",0,IF(V32=H32,0.5,IF(V32&gt;H32,1,0))))</f>
      </c>
      <c r="Y32" s="110">
        <f>IF(P32="","",IF(V32="",0,IF(X37&amp;V37=J37&amp;H37,0.5,IF(X37&amp;V37&gt;J37&amp;H37,1,IF(X37&gt;J37,1,0)))))</f>
      </c>
    </row>
    <row r="33" spans="1:25" ht="12.75" customHeight="1">
      <c r="A33" s="90" t="s">
        <v>70</v>
      </c>
      <c r="B33" s="113"/>
      <c r="C33" s="113"/>
      <c r="D33" s="113"/>
      <c r="E33" s="44">
        <v>1</v>
      </c>
      <c r="F33" s="44">
        <v>48</v>
      </c>
      <c r="G33" s="44">
        <v>92</v>
      </c>
      <c r="H33" s="107">
        <f>IF(B32="","",F33+G33)</f>
        <v>140</v>
      </c>
      <c r="I33" s="107"/>
      <c r="J33" s="45">
        <f>IF(B32="","",IF(H33="",0,IF(H33=V33,0.5,IF(H33&gt;V33,1,0))))</f>
        <v>0</v>
      </c>
      <c r="K33" s="110"/>
      <c r="L33" s="46"/>
      <c r="M33" s="46"/>
      <c r="N33" s="52"/>
      <c r="O33" s="88"/>
      <c r="P33" s="114"/>
      <c r="Q33" s="114"/>
      <c r="R33" s="114"/>
      <c r="S33" s="44">
        <v>0</v>
      </c>
      <c r="T33" s="44">
        <v>0</v>
      </c>
      <c r="U33" s="44">
        <v>0</v>
      </c>
      <c r="V33" s="107">
        <f>IF(P32="","",T33+U33)</f>
      </c>
      <c r="W33" s="107"/>
      <c r="X33" s="45">
        <f>IF(P32="","",IF(V33="",0,IF(V33=H33,0.5,IF(V33&gt;H33,1,0))))</f>
      </c>
      <c r="Y33" s="110"/>
    </row>
    <row r="34" spans="1:25" ht="9" customHeight="1">
      <c r="A34" s="48" t="s">
        <v>19</v>
      </c>
      <c r="B34" s="104" t="s">
        <v>27</v>
      </c>
      <c r="C34" s="104"/>
      <c r="D34" s="104"/>
      <c r="E34" s="44"/>
      <c r="F34" s="44"/>
      <c r="G34" s="44"/>
      <c r="H34" s="107"/>
      <c r="I34" s="107"/>
      <c r="J34" s="45"/>
      <c r="K34" s="110"/>
      <c r="L34" s="46"/>
      <c r="M34" s="46"/>
      <c r="N34" s="52"/>
      <c r="O34" s="48" t="s">
        <v>19</v>
      </c>
      <c r="P34" s="104" t="s">
        <v>27</v>
      </c>
      <c r="Q34" s="104"/>
      <c r="R34" s="104"/>
      <c r="S34" s="44"/>
      <c r="T34" s="44"/>
      <c r="U34" s="44"/>
      <c r="V34" s="105"/>
      <c r="W34" s="105"/>
      <c r="X34" s="45"/>
      <c r="Y34" s="110"/>
    </row>
    <row r="35" spans="1:25" ht="12.75" customHeight="1">
      <c r="A35" s="87"/>
      <c r="B35" s="106"/>
      <c r="C35" s="106"/>
      <c r="D35" s="106"/>
      <c r="E35" s="44">
        <v>2</v>
      </c>
      <c r="F35" s="44">
        <v>45</v>
      </c>
      <c r="G35" s="44">
        <v>92</v>
      </c>
      <c r="H35" s="107">
        <f>IF(B32="","",F35+G35)</f>
        <v>137</v>
      </c>
      <c r="I35" s="107"/>
      <c r="J35" s="45">
        <f>IF(B32="","",IF(H35="",0,IF(H35=V35,0.5,IF(H35&gt;V35,1,0))))</f>
        <v>0</v>
      </c>
      <c r="K35" s="110"/>
      <c r="L35" s="46"/>
      <c r="M35" s="46"/>
      <c r="N35" s="52"/>
      <c r="O35" s="86"/>
      <c r="P35" s="108"/>
      <c r="Q35" s="108"/>
      <c r="R35" s="108"/>
      <c r="S35" s="44">
        <v>0</v>
      </c>
      <c r="T35" s="44">
        <v>0</v>
      </c>
      <c r="U35" s="44">
        <v>0</v>
      </c>
      <c r="V35" s="107">
        <f>IF(P32="","",T35+U35)</f>
      </c>
      <c r="W35" s="107"/>
      <c r="X35" s="45">
        <f>IF(P32="","",IF(V35="",0,IF(V35=H35,0.5,IF(V35&gt;H35,1,0))))</f>
      </c>
      <c r="Y35" s="110"/>
    </row>
    <row r="36" spans="1:25" ht="12.75" customHeight="1">
      <c r="A36" s="89"/>
      <c r="B36" s="106"/>
      <c r="C36" s="106"/>
      <c r="D36" s="106"/>
      <c r="E36" s="44">
        <v>0</v>
      </c>
      <c r="F36" s="44">
        <v>44</v>
      </c>
      <c r="G36" s="44">
        <v>94</v>
      </c>
      <c r="H36" s="107">
        <f>IF(B32="","",F36+G36)</f>
        <v>138</v>
      </c>
      <c r="I36" s="107"/>
      <c r="J36" s="45">
        <f>IF(B32="","",IF(H36="",0,IF(H36=V36,0.5,IF(H36&gt;V36,1,0))))</f>
        <v>0</v>
      </c>
      <c r="K36" s="110"/>
      <c r="L36" s="46"/>
      <c r="M36" s="46"/>
      <c r="N36" s="52"/>
      <c r="O36" s="91"/>
      <c r="P36" s="108"/>
      <c r="Q36" s="108"/>
      <c r="R36" s="108"/>
      <c r="S36" s="44">
        <v>0</v>
      </c>
      <c r="T36" s="44">
        <v>0</v>
      </c>
      <c r="U36" s="44">
        <v>0</v>
      </c>
      <c r="V36" s="107">
        <f>IF(P32="","",T36+U36)</f>
      </c>
      <c r="W36" s="107"/>
      <c r="X36" s="45">
        <f>IF(P32="","",IF(V36="",0,IF(V36=H36,0.5,IF(V36&gt;H36,1,0))))</f>
      </c>
      <c r="Y36" s="110"/>
    </row>
    <row r="37" spans="1:25" ht="12.75" customHeight="1">
      <c r="A37" s="49"/>
      <c r="B37" s="52"/>
      <c r="C37" s="52"/>
      <c r="D37" s="52"/>
      <c r="E37" s="50">
        <f>IF(B32="","",SUM(E32:E36))</f>
        <v>6</v>
      </c>
      <c r="F37" s="50">
        <f>IF(B32="","",SUM(F32:F36))</f>
        <v>171</v>
      </c>
      <c r="G37" s="50">
        <f>IF(B32="","",SUM(G32:G36))</f>
        <v>354</v>
      </c>
      <c r="H37" s="100">
        <f>IF(B32="","",SUM(H32:H36))</f>
        <v>525</v>
      </c>
      <c r="I37" s="101"/>
      <c r="J37" s="50">
        <f>IF(B32="","",SUM(J32:J36))</f>
        <v>0</v>
      </c>
      <c r="K37" s="51"/>
      <c r="L37" s="47"/>
      <c r="M37" s="47"/>
      <c r="N37" s="52"/>
      <c r="O37" s="49"/>
      <c r="P37" s="52"/>
      <c r="Q37" s="52"/>
      <c r="R37" s="52"/>
      <c r="S37" s="50">
        <f>IF(P32="","",SUM(S32:S36))</f>
      </c>
      <c r="T37" s="50">
        <f>IF(P32="","",SUM(T32:T36))</f>
      </c>
      <c r="U37" s="50">
        <f>IF(P32="","",SUM(U32:U36))</f>
      </c>
      <c r="V37" s="100">
        <f>IF(P32="","",SUM(V32:V36))</f>
      </c>
      <c r="W37" s="101"/>
      <c r="X37" s="50">
        <f>IF(P32="","",SUM(X32:X36))</f>
      </c>
      <c r="Y37" s="51"/>
    </row>
    <row r="38" spans="1:25" ht="9" customHeight="1">
      <c r="A38" s="38" t="s">
        <v>19</v>
      </c>
      <c r="B38" s="112" t="s">
        <v>20</v>
      </c>
      <c r="C38" s="112"/>
      <c r="D38" s="112"/>
      <c r="E38" s="39" t="s">
        <v>21</v>
      </c>
      <c r="F38" s="39" t="s">
        <v>22</v>
      </c>
      <c r="G38" s="39" t="s">
        <v>23</v>
      </c>
      <c r="H38" s="112" t="s">
        <v>24</v>
      </c>
      <c r="I38" s="112"/>
      <c r="J38" s="40" t="s">
        <v>25</v>
      </c>
      <c r="K38" s="41" t="s">
        <v>26</v>
      </c>
      <c r="L38" s="42"/>
      <c r="M38" s="42"/>
      <c r="N38" s="52"/>
      <c r="O38" s="38" t="s">
        <v>19</v>
      </c>
      <c r="P38" s="112" t="s">
        <v>20</v>
      </c>
      <c r="Q38" s="112"/>
      <c r="R38" s="112"/>
      <c r="S38" s="39" t="s">
        <v>21</v>
      </c>
      <c r="T38" s="39" t="s">
        <v>22</v>
      </c>
      <c r="U38" s="39" t="s">
        <v>23</v>
      </c>
      <c r="V38" s="112" t="s">
        <v>24</v>
      </c>
      <c r="W38" s="112"/>
      <c r="X38" s="40" t="s">
        <v>25</v>
      </c>
      <c r="Y38" s="41" t="s">
        <v>26</v>
      </c>
    </row>
    <row r="39" spans="1:25" ht="12.75" customHeight="1">
      <c r="A39" s="87">
        <v>138274</v>
      </c>
      <c r="B39" s="113" t="s">
        <v>78</v>
      </c>
      <c r="C39" s="113"/>
      <c r="D39" s="113"/>
      <c r="E39" s="44"/>
      <c r="F39" s="44"/>
      <c r="G39" s="44"/>
      <c r="H39" s="107">
        <f>IF(B39="","",F39+G39)</f>
        <v>0</v>
      </c>
      <c r="I39" s="107"/>
      <c r="J39" s="45">
        <f>IF(B39="","",IF(H39="",0,IF(H39=V39,0.5,IF(H39&gt;V39,1,0))))</f>
        <v>0</v>
      </c>
      <c r="K39" s="110"/>
      <c r="L39" s="46"/>
      <c r="M39" s="46"/>
      <c r="N39" s="52"/>
      <c r="O39" s="86"/>
      <c r="P39" s="111"/>
      <c r="Q39" s="111"/>
      <c r="R39" s="111"/>
      <c r="S39" s="44"/>
      <c r="T39" s="44"/>
      <c r="U39" s="44"/>
      <c r="V39" s="107">
        <f>IF(P39="","",T39+U39)</f>
      </c>
      <c r="W39" s="107"/>
      <c r="X39" s="45">
        <f>IF(P39="","",IF(V39="",0,IF(V39=H39,0.5,IF(V39&gt;H39,1,0))))</f>
      </c>
      <c r="Y39" s="110">
        <f>IF(P39="","",IF(V39="",0,IF(X44&amp;V44=J44&amp;H44,0.5,IF(X44&amp;V44&gt;J44&amp;H44,1,IF(X44&gt;J44,1,0)))))</f>
      </c>
    </row>
    <row r="40" spans="1:25" ht="12.75" customHeight="1">
      <c r="A40" s="90" t="s">
        <v>77</v>
      </c>
      <c r="B40" s="113"/>
      <c r="C40" s="113"/>
      <c r="D40" s="113"/>
      <c r="E40" s="44"/>
      <c r="F40" s="44"/>
      <c r="G40" s="44"/>
      <c r="H40" s="107">
        <f>IF(B39="","",F40+G40)</f>
        <v>0</v>
      </c>
      <c r="I40" s="107"/>
      <c r="J40" s="45">
        <f>IF(B39="","",IF(H40="",0,IF(H40=V40,0.5,IF(H40&gt;V40,1,0))))</f>
        <v>0</v>
      </c>
      <c r="K40" s="110"/>
      <c r="L40" s="46"/>
      <c r="M40" s="46"/>
      <c r="N40" s="52"/>
      <c r="O40" s="88" t="s">
        <v>58</v>
      </c>
      <c r="P40" s="111"/>
      <c r="Q40" s="111"/>
      <c r="R40" s="111"/>
      <c r="S40" s="44"/>
      <c r="T40" s="44"/>
      <c r="U40" s="44"/>
      <c r="V40" s="107">
        <f>IF(P39="","",T40+U40)</f>
      </c>
      <c r="W40" s="107"/>
      <c r="X40" s="45">
        <f>IF(P39="","",IF(V40="",0,IF(V40=H40,0.5,IF(V40&gt;H40,1,0))))</f>
      </c>
      <c r="Y40" s="110"/>
    </row>
    <row r="41" spans="1:25" ht="9" customHeight="1">
      <c r="A41" s="48" t="s">
        <v>19</v>
      </c>
      <c r="B41" s="104" t="s">
        <v>27</v>
      </c>
      <c r="C41" s="104"/>
      <c r="D41" s="104"/>
      <c r="E41" s="44"/>
      <c r="F41" s="44"/>
      <c r="G41" s="44"/>
      <c r="H41" s="105"/>
      <c r="I41" s="105"/>
      <c r="J41" s="45"/>
      <c r="K41" s="110"/>
      <c r="L41" s="46"/>
      <c r="M41" s="46"/>
      <c r="N41" s="52"/>
      <c r="O41" s="48" t="s">
        <v>19</v>
      </c>
      <c r="P41" s="104" t="s">
        <v>27</v>
      </c>
      <c r="Q41" s="104"/>
      <c r="R41" s="104"/>
      <c r="S41" s="44"/>
      <c r="T41" s="44"/>
      <c r="U41" s="44"/>
      <c r="V41" s="105"/>
      <c r="W41" s="105"/>
      <c r="X41" s="45"/>
      <c r="Y41" s="110"/>
    </row>
    <row r="42" spans="1:25" ht="12.75" customHeight="1">
      <c r="A42" s="87"/>
      <c r="B42" s="106"/>
      <c r="C42" s="106"/>
      <c r="D42" s="106"/>
      <c r="E42" s="44"/>
      <c r="F42" s="44"/>
      <c r="G42" s="44"/>
      <c r="H42" s="107">
        <f>IF(B39="","",F42+G42)</f>
        <v>0</v>
      </c>
      <c r="I42" s="107"/>
      <c r="J42" s="45">
        <f>IF(B39="","",IF(H42="",0,IF(H42=V42,0.5,IF(H42&gt;V42,1,0))))</f>
        <v>0</v>
      </c>
      <c r="K42" s="110"/>
      <c r="L42" s="46"/>
      <c r="M42" s="46"/>
      <c r="N42" s="52"/>
      <c r="O42" s="86"/>
      <c r="P42" s="108"/>
      <c r="Q42" s="108"/>
      <c r="R42" s="108"/>
      <c r="S42" s="44"/>
      <c r="T42" s="44"/>
      <c r="U42" s="44"/>
      <c r="V42" s="107">
        <f>IF(P39="","",T42+U42)</f>
      </c>
      <c r="W42" s="107"/>
      <c r="X42" s="45">
        <f>IF(P39="","",IF(V42="",0,IF(V42=H42,0.5,IF(V42&gt;H42,1,0))))</f>
      </c>
      <c r="Y42" s="110"/>
    </row>
    <row r="43" spans="1:25" ht="12.75" customHeight="1">
      <c r="A43" s="89"/>
      <c r="B43" s="106"/>
      <c r="C43" s="106"/>
      <c r="D43" s="106"/>
      <c r="E43" s="44">
        <v>4</v>
      </c>
      <c r="F43" s="44">
        <v>34</v>
      </c>
      <c r="G43" s="44">
        <v>70</v>
      </c>
      <c r="H43" s="107">
        <f>IF(B39="","",F43+G43)</f>
        <v>104</v>
      </c>
      <c r="I43" s="107"/>
      <c r="J43" s="45">
        <f>IF(B39="","",IF(H43="",0,IF(H43=V43,0.5,IF(H43&gt;V43,1,0))))</f>
        <v>0</v>
      </c>
      <c r="K43" s="110"/>
      <c r="L43" s="46"/>
      <c r="M43" s="46"/>
      <c r="N43" s="52"/>
      <c r="O43" s="91"/>
      <c r="P43" s="108"/>
      <c r="Q43" s="108"/>
      <c r="R43" s="108"/>
      <c r="S43" s="44"/>
      <c r="T43" s="44"/>
      <c r="U43" s="44"/>
      <c r="V43" s="107">
        <f>IF(P39="","",T43+U43)</f>
      </c>
      <c r="W43" s="107"/>
      <c r="X43" s="45">
        <f>IF(P39="","",IF(V43="",0,IF(V43=H43,0.5,IF(V43&gt;H43,1,0))))</f>
      </c>
      <c r="Y43" s="110"/>
    </row>
    <row r="44" spans="1:25" ht="12.75" customHeight="1">
      <c r="A44" s="49"/>
      <c r="B44" s="52"/>
      <c r="C44" s="52"/>
      <c r="D44" s="52"/>
      <c r="E44" s="50">
        <f>IF(B39="","",SUM(E39:E43))</f>
        <v>4</v>
      </c>
      <c r="F44" s="50">
        <f>IF(B39="","",SUM(F39:F43))</f>
        <v>34</v>
      </c>
      <c r="G44" s="50">
        <f>IF(B39="","",SUM(G39:G43))</f>
        <v>70</v>
      </c>
      <c r="H44" s="100">
        <f>IF(B39="","",SUM(H39:H43))</f>
        <v>104</v>
      </c>
      <c r="I44" s="101"/>
      <c r="J44" s="50">
        <f>IF(B39="","",SUM(J39:J43))</f>
        <v>0</v>
      </c>
      <c r="K44" s="51"/>
      <c r="L44" s="47"/>
      <c r="M44" s="47"/>
      <c r="N44" s="52"/>
      <c r="O44" s="49"/>
      <c r="P44" s="52"/>
      <c r="Q44" s="52"/>
      <c r="R44" s="52"/>
      <c r="S44" s="50">
        <f>IF(P39="","",SUM(S39:S43))</f>
      </c>
      <c r="T44" s="50">
        <f>IF(P39="","",SUM(T39:T43))</f>
      </c>
      <c r="U44" s="50">
        <f>IF(P39="","",SUM(U39:U43))</f>
      </c>
      <c r="V44" s="100">
        <f>IF(P39="","",SUM(V39:V43))</f>
      </c>
      <c r="W44" s="101"/>
      <c r="X44" s="50">
        <f>IF(P39="","",SUM(X39:X43))</f>
      </c>
      <c r="Y44" s="51"/>
    </row>
    <row r="45" spans="1:25" ht="9" customHeight="1">
      <c r="A45" s="38" t="s">
        <v>19</v>
      </c>
      <c r="B45" s="112" t="s">
        <v>20</v>
      </c>
      <c r="C45" s="112"/>
      <c r="D45" s="112"/>
      <c r="E45" s="39" t="s">
        <v>21</v>
      </c>
      <c r="F45" s="39" t="s">
        <v>22</v>
      </c>
      <c r="G45" s="39" t="s">
        <v>23</v>
      </c>
      <c r="H45" s="112" t="s">
        <v>24</v>
      </c>
      <c r="I45" s="112"/>
      <c r="J45" s="40" t="s">
        <v>25</v>
      </c>
      <c r="K45" s="41" t="s">
        <v>26</v>
      </c>
      <c r="L45" s="42"/>
      <c r="M45" s="42"/>
      <c r="N45" s="52"/>
      <c r="O45" s="38" t="s">
        <v>19</v>
      </c>
      <c r="P45" s="112" t="s">
        <v>20</v>
      </c>
      <c r="Q45" s="112"/>
      <c r="R45" s="112"/>
      <c r="S45" s="39" t="s">
        <v>21</v>
      </c>
      <c r="T45" s="39" t="s">
        <v>22</v>
      </c>
      <c r="U45" s="39" t="s">
        <v>23</v>
      </c>
      <c r="V45" s="112" t="s">
        <v>24</v>
      </c>
      <c r="W45" s="112"/>
      <c r="X45" s="40" t="s">
        <v>25</v>
      </c>
      <c r="Y45" s="41" t="s">
        <v>26</v>
      </c>
    </row>
    <row r="46" spans="1:25" ht="12.75" customHeight="1">
      <c r="A46" s="87"/>
      <c r="B46" s="109"/>
      <c r="C46" s="109"/>
      <c r="D46" s="109"/>
      <c r="E46" s="44"/>
      <c r="F46" s="44"/>
      <c r="G46" s="44"/>
      <c r="H46" s="107">
        <f>IF(B46="","",F46+G46)</f>
      </c>
      <c r="I46" s="107"/>
      <c r="J46" s="45">
        <f>IF(B46="","",IF(H46="",0,IF(H46=V46,0.5,IF(H46&gt;V46,1,0))))</f>
      </c>
      <c r="K46" s="110">
        <f>IF(B46="","",IF(H46="",0,IF(J51&amp;H51=X51&amp;V51,0.5,IF(J51&amp;H51&gt;X51&amp;V51,1,IF(J51&gt;X51,1,0)))))</f>
      </c>
      <c r="L46" s="46"/>
      <c r="M46" s="46"/>
      <c r="N46" s="52"/>
      <c r="O46" s="86"/>
      <c r="P46" s="111"/>
      <c r="Q46" s="111"/>
      <c r="R46" s="111"/>
      <c r="S46" s="44"/>
      <c r="T46" s="44"/>
      <c r="U46" s="44"/>
      <c r="V46" s="107">
        <f>IF(P46="","",T46+U46)</f>
      </c>
      <c r="W46" s="107"/>
      <c r="X46" s="45">
        <f>IF(P46="","",IF(V46="",0,IF(V46=H46,0.5,IF(V46&gt;H46,1,0))))</f>
      </c>
      <c r="Y46" s="110">
        <f>IF(P46="","",IF(V46="",0,IF(X51&amp;V51=J51&amp;H51,0.5,IF(X51&amp;V51&gt;J51&amp;H51,1,IF(X51&gt;J51,1,0)))))</f>
      </c>
    </row>
    <row r="47" spans="1:25" ht="12.75" customHeight="1">
      <c r="A47" s="90" t="s">
        <v>58</v>
      </c>
      <c r="B47" s="109"/>
      <c r="C47" s="109"/>
      <c r="D47" s="109"/>
      <c r="E47" s="44"/>
      <c r="F47" s="44"/>
      <c r="G47" s="44"/>
      <c r="H47" s="107">
        <f>IF(B46="","",F47+G47)</f>
      </c>
      <c r="I47" s="107"/>
      <c r="J47" s="45">
        <f>IF(B46="","",IF(H47="",0,IF(H47=V47,0.5,IF(H47&gt;V47,1,0))))</f>
      </c>
      <c r="K47" s="110"/>
      <c r="L47" s="46"/>
      <c r="M47" s="46"/>
      <c r="N47" s="52"/>
      <c r="O47" s="88" t="s">
        <v>58</v>
      </c>
      <c r="P47" s="111"/>
      <c r="Q47" s="111"/>
      <c r="R47" s="111"/>
      <c r="S47" s="44"/>
      <c r="T47" s="44"/>
      <c r="U47" s="44"/>
      <c r="V47" s="107">
        <f>IF(P46="","",T47+U47)</f>
      </c>
      <c r="W47" s="107"/>
      <c r="X47" s="45">
        <f>IF(P46="","",IF(V47="",0,IF(V47=H47,0.5,IF(V47&gt;H47,1,0))))</f>
      </c>
      <c r="Y47" s="110"/>
    </row>
    <row r="48" spans="1:25" ht="9" customHeight="1">
      <c r="A48" s="48" t="s">
        <v>19</v>
      </c>
      <c r="B48" s="104" t="s">
        <v>27</v>
      </c>
      <c r="C48" s="104"/>
      <c r="D48" s="104"/>
      <c r="E48" s="44"/>
      <c r="F48" s="44"/>
      <c r="G48" s="44"/>
      <c r="H48" s="105"/>
      <c r="I48" s="105"/>
      <c r="J48" s="45"/>
      <c r="K48" s="110"/>
      <c r="L48" s="46"/>
      <c r="M48" s="46"/>
      <c r="N48" s="52"/>
      <c r="O48" s="48" t="s">
        <v>19</v>
      </c>
      <c r="P48" s="104" t="s">
        <v>27</v>
      </c>
      <c r="Q48" s="104"/>
      <c r="R48" s="104"/>
      <c r="S48" s="44"/>
      <c r="T48" s="44"/>
      <c r="U48" s="44"/>
      <c r="V48" s="105"/>
      <c r="W48" s="105"/>
      <c r="X48" s="45"/>
      <c r="Y48" s="110"/>
    </row>
    <row r="49" spans="1:25" ht="12.75" customHeight="1">
      <c r="A49" s="87"/>
      <c r="B49" s="106"/>
      <c r="C49" s="106"/>
      <c r="D49" s="106"/>
      <c r="E49" s="44"/>
      <c r="F49" s="44"/>
      <c r="G49" s="44"/>
      <c r="H49" s="107">
        <f>IF(B46="","",F49+G49)</f>
      </c>
      <c r="I49" s="107"/>
      <c r="J49" s="45">
        <f>IF(B46="","",IF(H49="",0,IF(H49=V49,0.5,IF(H49&gt;V49,1,0))))</f>
      </c>
      <c r="K49" s="110"/>
      <c r="L49" s="46"/>
      <c r="M49" s="46"/>
      <c r="N49" s="52"/>
      <c r="O49" s="86"/>
      <c r="P49" s="108"/>
      <c r="Q49" s="108"/>
      <c r="R49" s="108"/>
      <c r="S49" s="44"/>
      <c r="T49" s="44"/>
      <c r="U49" s="44"/>
      <c r="V49" s="107">
        <f>IF(P46="","",T49+U49)</f>
      </c>
      <c r="W49" s="107"/>
      <c r="X49" s="45">
        <f>IF(P46="","",IF(V49="",0,IF(V49=H49,0.5,IF(V49&gt;H49,1,0))))</f>
      </c>
      <c r="Y49" s="110"/>
    </row>
    <row r="50" spans="1:25" ht="12.75" customHeight="1">
      <c r="A50" s="89"/>
      <c r="B50" s="106"/>
      <c r="C50" s="106"/>
      <c r="D50" s="106"/>
      <c r="E50" s="44"/>
      <c r="F50" s="44"/>
      <c r="G50" s="44"/>
      <c r="H50" s="107">
        <f>IF(B46="","",F50+G50)</f>
      </c>
      <c r="I50" s="107"/>
      <c r="J50" s="45">
        <f>IF(B46="","",IF(H50="",0,IF(H50=V50,0.5,IF(H50&gt;V50,1,0))))</f>
      </c>
      <c r="K50" s="110"/>
      <c r="L50" s="46"/>
      <c r="M50" s="46"/>
      <c r="N50" s="52"/>
      <c r="O50" s="91"/>
      <c r="P50" s="108"/>
      <c r="Q50" s="108"/>
      <c r="R50" s="108"/>
      <c r="S50" s="44"/>
      <c r="T50" s="44"/>
      <c r="U50" s="44"/>
      <c r="V50" s="107">
        <f>IF(P46="","",T50+U50)</f>
      </c>
      <c r="W50" s="107"/>
      <c r="X50" s="45">
        <f>IF(P46="","",IF(V50="",0,IF(V50=H50,0.5,IF(V50&gt;H50,1,0))))</f>
      </c>
      <c r="Y50" s="110"/>
    </row>
    <row r="51" spans="1:25" ht="12.75" customHeight="1">
      <c r="A51" s="53"/>
      <c r="B51" s="53"/>
      <c r="C51" s="53"/>
      <c r="D51" s="53"/>
      <c r="E51" s="50">
        <f>IF(B46="","",SUM(E46:E50))</f>
      </c>
      <c r="F51" s="50">
        <f>IF(B46="","",SUM(F46:F50))</f>
      </c>
      <c r="G51" s="50">
        <f>IF(B46="","",SUM(G46:G50))</f>
      </c>
      <c r="H51" s="100">
        <f>IF(B46="","",SUM(H46:H50))</f>
      </c>
      <c r="I51" s="101"/>
      <c r="J51" s="50">
        <f>IF(B46="","",SUM(J46:J50))</f>
      </c>
      <c r="K51" s="51"/>
      <c r="L51" s="47"/>
      <c r="M51" s="47"/>
      <c r="N51" s="52"/>
      <c r="O51" s="52"/>
      <c r="P51" s="52"/>
      <c r="Q51" s="52"/>
      <c r="R51" s="52"/>
      <c r="S51" s="50">
        <f>IF(P46="","",SUM(S46:S50))</f>
      </c>
      <c r="T51" s="50">
        <f>IF(P46="","",SUM(T46:T50))</f>
      </c>
      <c r="U51" s="50">
        <f>IF(P46="","",SUM(U46:U50))</f>
      </c>
      <c r="V51" s="100">
        <f>IF(P46="","",SUM(V46:V50))</f>
      </c>
      <c r="W51" s="101"/>
      <c r="X51" s="50">
        <f>IF(P46="","",SUM(X46:X50))</f>
      </c>
      <c r="Y51" s="51"/>
    </row>
    <row r="52" spans="1:26" ht="12.75" customHeight="1">
      <c r="A52" s="53"/>
      <c r="B52" s="53"/>
      <c r="C52" s="53"/>
      <c r="D52" s="54"/>
      <c r="E52" s="55"/>
      <c r="F52" s="55"/>
      <c r="G52" s="55"/>
      <c r="H52" s="55"/>
      <c r="I52" s="56" t="s">
        <v>25</v>
      </c>
      <c r="J52" s="57">
        <f>IF(B11="","",SUM(J16,J23,J37,J30,J44,J51))</f>
        <v>3</v>
      </c>
      <c r="K52" s="58">
        <f>IF(B11="","",SUM(K11,K18,K25,K32,K39,K46))</f>
        <v>0</v>
      </c>
      <c r="L52" s="59" t="s">
        <v>26</v>
      </c>
      <c r="M52" s="60"/>
      <c r="N52" s="53"/>
      <c r="O52" s="53"/>
      <c r="P52" s="53"/>
      <c r="Q52" s="53"/>
      <c r="R52" s="61"/>
      <c r="S52" s="55"/>
      <c r="T52" s="55"/>
      <c r="U52" s="55"/>
      <c r="V52" s="102" t="s">
        <v>25</v>
      </c>
      <c r="W52" s="102"/>
      <c r="X52" s="57">
        <f>IF(P11="","",SUM(X16,X23,X37,X30,X44,X51))</f>
        <v>9</v>
      </c>
      <c r="Y52" s="58">
        <f>IF(P11="","",SUM(Y11,Y18,Y25,Y32,Y39,Y46))</f>
        <v>0</v>
      </c>
      <c r="Z52" s="62" t="s">
        <v>26</v>
      </c>
    </row>
    <row r="53" spans="1:25" ht="14.25" customHeight="1">
      <c r="A53" s="53"/>
      <c r="B53" s="53"/>
      <c r="C53" s="53"/>
      <c r="D53" s="60"/>
      <c r="E53" s="46"/>
      <c r="F53" s="46"/>
      <c r="G53" s="46"/>
      <c r="H53" s="46"/>
      <c r="I53" s="46"/>
      <c r="J53" s="46"/>
      <c r="K53" s="63"/>
      <c r="L53" s="63"/>
      <c r="M53" s="63"/>
      <c r="N53" s="64" t="s">
        <v>28</v>
      </c>
      <c r="O53" s="37"/>
      <c r="P53" s="53"/>
      <c r="Q53" s="53"/>
      <c r="R53" s="60"/>
      <c r="S53" s="46"/>
      <c r="T53" s="46"/>
      <c r="U53" s="46"/>
      <c r="V53" s="46"/>
      <c r="W53" s="46"/>
      <c r="X53" s="46"/>
      <c r="Y53" s="65"/>
    </row>
    <row r="54" spans="3:24" ht="13.5" customHeight="1">
      <c r="C54" s="66" t="s">
        <v>29</v>
      </c>
      <c r="D54" s="67">
        <f>IF(B11="","",SUM(H16,H23,H30,H37,H44,H51,H53))</f>
        <v>1826</v>
      </c>
      <c r="E54" s="103" t="s">
        <v>30</v>
      </c>
      <c r="F54" s="103"/>
      <c r="G54" s="103"/>
      <c r="H54" s="103"/>
      <c r="I54" s="103"/>
      <c r="J54" s="67">
        <f>IF(B11="","",IF(D54=0,0,IF(D54=R54,1,IF(D54&gt;R54,2,0))))</f>
        <v>2</v>
      </c>
      <c r="K54" s="30"/>
      <c r="L54" s="68">
        <f>IF(B11="","",SUM(K52,J54))</f>
        <v>2</v>
      </c>
      <c r="M54" s="69" t="s">
        <v>31</v>
      </c>
      <c r="N54" s="70">
        <f>IF(P11="","",SUM(X54,Y52))</f>
        <v>0</v>
      </c>
      <c r="O54" s="71"/>
      <c r="Q54" s="66" t="s">
        <v>29</v>
      </c>
      <c r="R54" s="67">
        <f>IF(P11="","",SUM(V16,V23,V30,V37,V44,V51,V53))</f>
        <v>1404</v>
      </c>
      <c r="S54" s="103" t="s">
        <v>30</v>
      </c>
      <c r="T54" s="103"/>
      <c r="U54" s="103"/>
      <c r="V54" s="103"/>
      <c r="W54" s="66"/>
      <c r="X54" s="67">
        <f>IF(P11="","",IF(R54=0,0,IF(R54=D54,1,IF(R54&gt;D54,2,0))))</f>
        <v>0</v>
      </c>
    </row>
    <row r="55" spans="11:14" ht="13.5" customHeight="1">
      <c r="K55" s="66" t="s">
        <v>32</v>
      </c>
      <c r="L55" s="72">
        <f>IF(B11="","",IF(L54=0,0,IF(L54=N54,1,IF(L54&gt;N54,2,0))))</f>
        <v>2</v>
      </c>
      <c r="M55" s="69" t="s">
        <v>31</v>
      </c>
      <c r="N55" s="72">
        <f>IF(P11="","",IF(N54=0,0,IF(N54=L54,1,IF(N54&gt;L54,2,0))))</f>
        <v>0</v>
      </c>
    </row>
    <row r="56" spans="11:14" ht="4.5" customHeight="1">
      <c r="K56" s="30"/>
      <c r="L56" s="13"/>
      <c r="N56" s="13"/>
    </row>
    <row r="57" spans="2:26" ht="10.5" customHeight="1">
      <c r="B57" s="73" t="s">
        <v>33</v>
      </c>
      <c r="H57" s="73" t="s">
        <v>34</v>
      </c>
      <c r="I57" s="76" t="s">
        <v>53</v>
      </c>
      <c r="J57" s="75" t="s">
        <v>35</v>
      </c>
      <c r="K57" s="76"/>
      <c r="L57" s="77" t="s">
        <v>36</v>
      </c>
      <c r="M57" s="13"/>
      <c r="Q57" s="78"/>
      <c r="R57" s="73" t="s">
        <v>37</v>
      </c>
      <c r="U57" s="73" t="s">
        <v>38</v>
      </c>
      <c r="V57" s="76"/>
      <c r="W57" s="79" t="s">
        <v>35</v>
      </c>
      <c r="Y57" s="76" t="s">
        <v>53</v>
      </c>
      <c r="Z57" s="75" t="s">
        <v>36</v>
      </c>
    </row>
    <row r="58" spans="2:26" ht="10.5" customHeight="1">
      <c r="B58" s="73" t="s">
        <v>39</v>
      </c>
      <c r="H58" s="73" t="s">
        <v>40</v>
      </c>
      <c r="I58" s="74" t="s">
        <v>53</v>
      </c>
      <c r="J58" s="79" t="s">
        <v>35</v>
      </c>
      <c r="K58" s="76"/>
      <c r="L58" s="77" t="s">
        <v>36</v>
      </c>
      <c r="M58" s="13"/>
      <c r="Q58" s="78"/>
      <c r="R58" s="73" t="s">
        <v>41</v>
      </c>
      <c r="U58" s="73" t="s">
        <v>42</v>
      </c>
      <c r="V58" s="76"/>
      <c r="W58" s="79" t="s">
        <v>35</v>
      </c>
      <c r="Y58" s="76" t="s">
        <v>53</v>
      </c>
      <c r="Z58" s="75" t="s">
        <v>36</v>
      </c>
    </row>
    <row r="59" spans="2:26" ht="10.5" customHeight="1">
      <c r="B59" s="73" t="s">
        <v>43</v>
      </c>
      <c r="H59" s="73" t="s">
        <v>44</v>
      </c>
      <c r="I59" s="76"/>
      <c r="J59" s="79" t="s">
        <v>35</v>
      </c>
      <c r="K59" s="76" t="s">
        <v>53</v>
      </c>
      <c r="L59" s="77" t="s">
        <v>36</v>
      </c>
      <c r="M59" s="13"/>
      <c r="Q59" s="78"/>
      <c r="R59" s="73" t="s">
        <v>45</v>
      </c>
      <c r="U59" s="73" t="s">
        <v>46</v>
      </c>
      <c r="V59" s="76"/>
      <c r="W59" s="79" t="s">
        <v>35</v>
      </c>
      <c r="Y59" s="76"/>
      <c r="Z59" s="75" t="s">
        <v>36</v>
      </c>
    </row>
    <row r="60" spans="8:26" ht="10.5" customHeight="1">
      <c r="H60" s="80" t="s">
        <v>47</v>
      </c>
      <c r="I60" s="81" t="s">
        <v>53</v>
      </c>
      <c r="J60" s="82" t="s">
        <v>35</v>
      </c>
      <c r="K60" s="81"/>
      <c r="L60" s="83" t="s">
        <v>36</v>
      </c>
      <c r="P60" s="73" t="s">
        <v>48</v>
      </c>
      <c r="Q60" s="81"/>
      <c r="U60" s="80" t="s">
        <v>47</v>
      </c>
      <c r="V60" s="81" t="s">
        <v>53</v>
      </c>
      <c r="W60" s="82" t="s">
        <v>35</v>
      </c>
      <c r="Y60" s="81"/>
      <c r="Z60" s="84" t="s">
        <v>36</v>
      </c>
    </row>
    <row r="61" spans="1:26" ht="18" customHeight="1">
      <c r="A61" s="78"/>
      <c r="B61" s="73" t="s">
        <v>49</v>
      </c>
      <c r="C61" s="92" t="s">
        <v>79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8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8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</row>
    <row r="64" spans="1:26" ht="18" customHeight="1">
      <c r="A64" s="19"/>
      <c r="B64" s="85" t="s">
        <v>50</v>
      </c>
      <c r="C64" s="94"/>
      <c r="D64" s="94"/>
      <c r="E64" s="94"/>
      <c r="F64" s="94"/>
      <c r="G64" s="17"/>
      <c r="H64" s="17"/>
      <c r="I64" s="17"/>
      <c r="J64" s="17"/>
      <c r="K64" s="85" t="s">
        <v>51</v>
      </c>
      <c r="L64" s="95"/>
      <c r="M64" s="95"/>
      <c r="N64" s="95"/>
      <c r="O64" s="95"/>
      <c r="P64" s="95"/>
      <c r="Q64" s="17"/>
      <c r="R64" s="19"/>
      <c r="S64" s="85" t="s">
        <v>52</v>
      </c>
      <c r="T64" s="94"/>
      <c r="U64" s="94"/>
      <c r="V64" s="94"/>
      <c r="W64" s="94"/>
      <c r="X64" s="94"/>
      <c r="Y64" s="94"/>
      <c r="Z64" s="94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99"/>
      <c r="V65" s="99"/>
      <c r="W65" s="99"/>
      <c r="X65" s="99"/>
      <c r="Y65" s="99"/>
      <c r="Z65" s="99"/>
    </row>
  </sheetData>
  <sheetProtection selectLockedCells="1" selectUnlockedCells="1"/>
  <mergeCells count="173">
    <mergeCell ref="K1:O1"/>
    <mergeCell ref="N2:O2"/>
    <mergeCell ref="P2:Z2"/>
    <mergeCell ref="P3:R3"/>
    <mergeCell ref="V3:Z3"/>
    <mergeCell ref="N4:O4"/>
    <mergeCell ref="P4:Z4"/>
    <mergeCell ref="N5:O5"/>
    <mergeCell ref="P5:R5"/>
    <mergeCell ref="V5:Z5"/>
    <mergeCell ref="N6:O6"/>
    <mergeCell ref="P6:Z6"/>
    <mergeCell ref="D8:K8"/>
    <mergeCell ref="R8:Y8"/>
    <mergeCell ref="L7:N7"/>
    <mergeCell ref="L8:N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V52:W52"/>
    <mergeCell ref="E54:I54"/>
    <mergeCell ref="S54:V54"/>
    <mergeCell ref="C61:Z61"/>
    <mergeCell ref="A62:Z62"/>
    <mergeCell ref="A63:Z63"/>
    <mergeCell ref="C64:F64"/>
    <mergeCell ref="L64:P64"/>
    <mergeCell ref="T64:Z64"/>
    <mergeCell ref="C65:F65"/>
    <mergeCell ref="G65:K65"/>
    <mergeCell ref="L65:P65"/>
    <mergeCell ref="T65:Z65"/>
  </mergeCells>
  <conditionalFormatting sqref="A11:D12 A14:D15 A18:D19 A21:D22 A25:D26 A28:D29 A32:D33 A35:D36 A39:D40 A42:D43 A46:D47 A49:D50 O11:O12 O14:O15 O18:O19 O21:O22 O25:O26 O28:O29 O32:O33 O35:O36 O39:O40 O42:O43 O46:O47 O49:O50 P11 P14 P18 P21 P25 P28 P32 P35 P39 P42 P46 P49">
    <cfRule type="cellIs" priority="1" dxfId="0" operator="equal" stopIfTrue="1">
      <formula>0</formula>
    </cfRule>
  </conditionalFormatting>
  <printOptions/>
  <pageMargins left="0.11811023622047245" right="0.11811023622047245" top="0.31496062992125984" bottom="0.0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SG Post Görlitz</cp:lastModifiedBy>
  <cp:lastPrinted>2023-09-10T12:44:07Z</cp:lastPrinted>
  <dcterms:created xsi:type="dcterms:W3CDTF">1998-03-09T21:09:14Z</dcterms:created>
  <dcterms:modified xsi:type="dcterms:W3CDTF">2023-09-10T12:45:06Z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AuthorEmail">
    <vt:lpwstr>rainer.spindler@t-online.de</vt:lpwstr>
  </property>
  <property fmtid="{D5CDD505-2E9C-101B-9397-08002B2CF9AE}" pid="4" name="_AuthorEmailDisplayName">
    <vt:lpwstr>Rainer Spindler</vt:lpwstr>
  </property>
  <property fmtid="{D5CDD505-2E9C-101B-9397-08002B2CF9AE}" pid="5" name="_PreviousAdHocReviewCycleID">
    <vt:i4>1394433657</vt:i4>
  </property>
  <property fmtid="{D5CDD505-2E9C-101B-9397-08002B2CF9AE}" pid="6" name="_ReviewingToolsShownOnce">
    <vt:lpwstr/>
  </property>
</Properties>
</file>